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9014" windowHeight="7440"/>
  </bookViews>
  <sheets>
    <sheet name="Inch" sheetId="2" r:id="rId1"/>
    <sheet name="Metric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6" i="2" l="1"/>
  <c r="F6" i="2"/>
  <c r="C8" i="2" l="1"/>
  <c r="J6" i="2" l="1"/>
  <c r="J5" i="2"/>
  <c r="L6" i="2" l="1"/>
  <c r="N6" i="2" s="1"/>
  <c r="K6" i="2"/>
  <c r="E5" i="2"/>
  <c r="F5" i="2" s="1"/>
  <c r="D5" i="2"/>
  <c r="H5" i="2" s="1"/>
  <c r="P6" i="2" l="1"/>
  <c r="L5" i="2"/>
  <c r="N5" i="2" s="1"/>
  <c r="K5" i="2"/>
  <c r="P5" i="2" l="1"/>
  <c r="B5" i="2" l="1"/>
  <c r="B6" i="2"/>
  <c r="B4" i="2"/>
  <c r="C4" i="2" s="1"/>
  <c r="F4" i="2" s="1"/>
  <c r="N7" i="1" l="1"/>
  <c r="P7" i="1" s="1"/>
  <c r="L7" i="1"/>
  <c r="K7" i="1"/>
  <c r="J7" i="1"/>
  <c r="I7" i="1"/>
  <c r="G7" i="1"/>
  <c r="D7" i="1"/>
  <c r="B7" i="1"/>
  <c r="G5" i="1"/>
</calcChain>
</file>

<file path=xl/sharedStrings.xml><?xml version="1.0" encoding="utf-8"?>
<sst xmlns="http://schemas.openxmlformats.org/spreadsheetml/2006/main" count="57" uniqueCount="22">
  <si>
    <t>Opening</t>
  </si>
  <si>
    <t>Ratio</t>
  </si>
  <si>
    <t>Height</t>
  </si>
  <si>
    <t>Width</t>
  </si>
  <si>
    <t>Gregg's</t>
  </si>
  <si>
    <t>ID mm</t>
  </si>
  <si>
    <t>Inch</t>
  </si>
  <si>
    <t>ARCH</t>
  </si>
  <si>
    <t># of bricks</t>
  </si>
  <si>
    <t>t joint</t>
  </si>
  <si>
    <t>Brick W1</t>
  </si>
  <si>
    <t>Brick W2</t>
  </si>
  <si>
    <t>Input</t>
  </si>
  <si>
    <t>Result</t>
  </si>
  <si>
    <t>R inner</t>
  </si>
  <si>
    <t>R outer</t>
  </si>
  <si>
    <t>C inner</t>
  </si>
  <si>
    <t>C outer</t>
  </si>
  <si>
    <t xml:space="preserve">ID </t>
  </si>
  <si>
    <t>= dimension to imput</t>
  </si>
  <si>
    <t>=calculated dimension</t>
  </si>
  <si>
    <t>Brick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</si>
</sst>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workbookViewId="0">
      <selection activeCell="H7" sqref="H7:P7"/>
    </sheetView>
  </sheetViews>
  <sheetFormatPr defaultRowHeight="14.4" x14ac:dyDescent="0.55000000000000004"/>
  <cols>
    <col min="9" max="9" width="11.05078125" customWidth="1"/>
  </cols>
  <sheetData>
    <row r="1" spans="1:16" x14ac:dyDescent="0.55000000000000004">
      <c r="A1" s="3" t="s">
        <v>12</v>
      </c>
      <c r="B1" s="5" t="s">
        <v>19</v>
      </c>
      <c r="D1" s="4" t="s">
        <v>13</v>
      </c>
      <c r="E1" s="5" t="s">
        <v>20</v>
      </c>
      <c r="H1" t="s">
        <v>7</v>
      </c>
    </row>
    <row r="2" spans="1:16" x14ac:dyDescent="0.55000000000000004">
      <c r="D2" t="s">
        <v>0</v>
      </c>
      <c r="E2" t="s">
        <v>0</v>
      </c>
      <c r="F2" t="s">
        <v>1</v>
      </c>
      <c r="H2" s="3" t="s">
        <v>12</v>
      </c>
      <c r="I2" s="3" t="s">
        <v>12</v>
      </c>
      <c r="J2" s="4" t="s">
        <v>13</v>
      </c>
      <c r="K2" s="4" t="s">
        <v>13</v>
      </c>
      <c r="L2" s="4" t="s">
        <v>13</v>
      </c>
      <c r="M2" s="3" t="s">
        <v>12</v>
      </c>
      <c r="N2" s="4" t="s">
        <v>13</v>
      </c>
      <c r="O2" s="3" t="s">
        <v>12</v>
      </c>
      <c r="P2" s="4" t="s">
        <v>13</v>
      </c>
    </row>
    <row r="3" spans="1:16" x14ac:dyDescent="0.55000000000000004">
      <c r="A3" t="s">
        <v>6</v>
      </c>
      <c r="B3" t="s">
        <v>18</v>
      </c>
      <c r="C3" t="s">
        <v>2</v>
      </c>
      <c r="D3" t="s">
        <v>3</v>
      </c>
      <c r="E3" t="s">
        <v>2</v>
      </c>
      <c r="H3" t="s">
        <v>14</v>
      </c>
      <c r="I3" t="s">
        <v>21</v>
      </c>
      <c r="J3" t="s">
        <v>15</v>
      </c>
      <c r="K3" t="s">
        <v>16</v>
      </c>
      <c r="L3" t="s">
        <v>17</v>
      </c>
      <c r="M3" t="s">
        <v>8</v>
      </c>
      <c r="N3" t="s">
        <v>9</v>
      </c>
      <c r="O3" t="s">
        <v>10</v>
      </c>
      <c r="P3" t="s">
        <v>11</v>
      </c>
    </row>
    <row r="4" spans="1:16" x14ac:dyDescent="0.55000000000000004">
      <c r="A4">
        <v>36</v>
      </c>
      <c r="B4">
        <f>A4</f>
        <v>36</v>
      </c>
      <c r="C4">
        <f>B4/2</f>
        <v>18</v>
      </c>
      <c r="D4">
        <v>19</v>
      </c>
      <c r="E4">
        <v>12</v>
      </c>
      <c r="F4" s="2">
        <f>E4/C4</f>
        <v>0.66666666666666663</v>
      </c>
    </row>
    <row r="5" spans="1:16" x14ac:dyDescent="0.55000000000000004">
      <c r="A5">
        <v>39</v>
      </c>
      <c r="B5">
        <f t="shared" ref="B5:B6" si="0">A5</f>
        <v>39</v>
      </c>
      <c r="C5">
        <v>19.5</v>
      </c>
      <c r="D5">
        <f>(D4+D6)/2</f>
        <v>19.5</v>
      </c>
      <c r="E5">
        <f>(E4+E6)/2</f>
        <v>12.25</v>
      </c>
      <c r="F5" s="2">
        <f t="shared" ref="F5:F6" si="1">E5/C5</f>
        <v>0.62820512820512819</v>
      </c>
      <c r="H5">
        <f>D5/2</f>
        <v>9.75</v>
      </c>
      <c r="I5">
        <v>4.5</v>
      </c>
      <c r="J5">
        <f>H5+I5</f>
        <v>14.25</v>
      </c>
      <c r="K5">
        <f>PI()*H5</f>
        <v>30.630528372500482</v>
      </c>
      <c r="L5">
        <f t="shared" ref="L5:L7" si="2">PI()*J5</f>
        <v>44.767695313654549</v>
      </c>
      <c r="M5">
        <v>17</v>
      </c>
      <c r="N5">
        <f>(L5-(O5*M5))/(M5+1)</f>
        <v>0.1259830729808083</v>
      </c>
      <c r="O5">
        <v>2.5</v>
      </c>
      <c r="P5">
        <f>(K5-N5*(M5+1))/M5</f>
        <v>1.6684019446379961</v>
      </c>
    </row>
    <row r="6" spans="1:16" x14ac:dyDescent="0.55000000000000004">
      <c r="A6">
        <v>42</v>
      </c>
      <c r="B6">
        <f t="shared" si="0"/>
        <v>42</v>
      </c>
      <c r="C6">
        <v>21</v>
      </c>
      <c r="D6">
        <v>20</v>
      </c>
      <c r="E6">
        <v>12.5</v>
      </c>
      <c r="F6" s="2">
        <f t="shared" si="1"/>
        <v>0.59523809523809523</v>
      </c>
      <c r="H6">
        <f>D6/2</f>
        <v>10</v>
      </c>
      <c r="I6">
        <v>4.5</v>
      </c>
      <c r="J6">
        <f t="shared" ref="J6:J7" si="3">H6+I6</f>
        <v>14.5</v>
      </c>
      <c r="K6">
        <f>PI()*H6</f>
        <v>31.415926535897931</v>
      </c>
      <c r="L6">
        <f t="shared" si="2"/>
        <v>45.553093477052002</v>
      </c>
      <c r="M6">
        <v>17</v>
      </c>
      <c r="N6">
        <f>(L6-(O6*M6))/(M6+1)</f>
        <v>0.16961630428066676</v>
      </c>
      <c r="O6">
        <v>2.5</v>
      </c>
      <c r="P6">
        <f>(K6-N6*(M6+1))/M6</f>
        <v>1.6684019446379958</v>
      </c>
    </row>
    <row r="8" spans="1:16" x14ac:dyDescent="0.55000000000000004">
      <c r="C8">
        <f>C5/25.4</f>
        <v>0.76771653543307095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I7" sqref="I7:P7"/>
    </sheetView>
  </sheetViews>
  <sheetFormatPr defaultRowHeight="14.4" x14ac:dyDescent="0.55000000000000004"/>
  <sheetData>
    <row r="3" spans="1:16" x14ac:dyDescent="0.55000000000000004">
      <c r="E3" t="s">
        <v>0</v>
      </c>
      <c r="F3" t="s">
        <v>0</v>
      </c>
      <c r="G3" t="s">
        <v>1</v>
      </c>
      <c r="I3" t="s">
        <v>7</v>
      </c>
    </row>
    <row r="4" spans="1:16" x14ac:dyDescent="0.55000000000000004">
      <c r="B4" t="s">
        <v>6</v>
      </c>
      <c r="C4" t="s">
        <v>5</v>
      </c>
      <c r="D4" t="s">
        <v>2</v>
      </c>
      <c r="E4" t="s">
        <v>3</v>
      </c>
      <c r="F4" t="s">
        <v>2</v>
      </c>
      <c r="I4" t="s">
        <v>12</v>
      </c>
      <c r="J4" t="s">
        <v>12</v>
      </c>
      <c r="K4" t="s">
        <v>13</v>
      </c>
      <c r="L4" t="s">
        <v>13</v>
      </c>
      <c r="M4" t="s">
        <v>12</v>
      </c>
      <c r="N4" t="s">
        <v>13</v>
      </c>
      <c r="O4" t="s">
        <v>12</v>
      </c>
      <c r="P4" t="s">
        <v>13</v>
      </c>
    </row>
    <row r="5" spans="1:16" x14ac:dyDescent="0.55000000000000004">
      <c r="B5">
        <v>36</v>
      </c>
      <c r="C5">
        <v>914.4</v>
      </c>
      <c r="D5">
        <v>457.2</v>
      </c>
      <c r="E5">
        <v>482.59999999999997</v>
      </c>
      <c r="F5">
        <v>304.79999999999995</v>
      </c>
      <c r="G5" s="2">
        <f>F5/D5</f>
        <v>0.66666666666666663</v>
      </c>
      <c r="I5" t="s">
        <v>14</v>
      </c>
      <c r="J5" t="s">
        <v>15</v>
      </c>
      <c r="K5" t="s">
        <v>16</v>
      </c>
      <c r="L5" t="s">
        <v>17</v>
      </c>
      <c r="M5" t="s">
        <v>8</v>
      </c>
      <c r="N5" t="s">
        <v>9</v>
      </c>
      <c r="O5" t="s">
        <v>10</v>
      </c>
      <c r="P5" t="s">
        <v>11</v>
      </c>
    </row>
    <row r="6" spans="1:16" x14ac:dyDescent="0.55000000000000004">
      <c r="B6">
        <v>39</v>
      </c>
      <c r="C6">
        <v>990.59999999999991</v>
      </c>
      <c r="D6">
        <v>495.29999999999995</v>
      </c>
      <c r="E6">
        <v>495.29999999999995</v>
      </c>
      <c r="F6">
        <v>311.14999999999998</v>
      </c>
      <c r="G6" s="2">
        <v>0.62820512820512819</v>
      </c>
    </row>
    <row r="7" spans="1:16" x14ac:dyDescent="0.55000000000000004">
      <c r="A7" t="s">
        <v>4</v>
      </c>
      <c r="B7" s="1">
        <f>C7/25.4</f>
        <v>43.30708661417323</v>
      </c>
      <c r="C7">
        <v>1100</v>
      </c>
      <c r="D7">
        <f>C7/2</f>
        <v>550</v>
      </c>
      <c r="E7">
        <v>500</v>
      </c>
      <c r="F7">
        <v>345</v>
      </c>
      <c r="G7" s="2">
        <f>F7/D7</f>
        <v>0.62727272727272732</v>
      </c>
      <c r="I7">
        <f>E7/2</f>
        <v>250</v>
      </c>
      <c r="J7">
        <f>I7+115</f>
        <v>365</v>
      </c>
      <c r="K7">
        <f>PI()*I7</f>
        <v>785.39816339744823</v>
      </c>
      <c r="L7">
        <f>PI()*J7</f>
        <v>1146.6813185602746</v>
      </c>
      <c r="M7">
        <v>13</v>
      </c>
      <c r="N7">
        <f>(L7-(O7*M7))/(M7+1)</f>
        <v>12.262951325733898</v>
      </c>
      <c r="O7">
        <v>75</v>
      </c>
      <c r="P7">
        <f>(K7-N7*(M7+1))/M7</f>
        <v>47.208988064397971</v>
      </c>
    </row>
    <row r="8" spans="1:16" x14ac:dyDescent="0.55000000000000004">
      <c r="B8">
        <v>42</v>
      </c>
      <c r="C8">
        <v>1066.8</v>
      </c>
      <c r="D8">
        <v>533.4</v>
      </c>
      <c r="E8">
        <v>508</v>
      </c>
      <c r="F8">
        <v>317.5</v>
      </c>
      <c r="G8" s="2">
        <v>0.59523809523809523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Inch</vt:lpstr>
      <vt:lpstr>Metric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2016-09-02T18:52:14Z</dcterms:created>
  <dcterms:modified xsi:type="dcterms:W3CDTF">2018-03-06T06:26:25Z</dcterms:modified>
</cp:coreProperties>
</file>