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 yWindow="48" windowWidth="19014" windowHeight="7440"/>
  </bookViews>
  <sheets>
    <sheet name="Inch" sheetId="2" r:id="rId1"/>
    <sheet name="Metric" sheetId="1" r:id="rId2"/>
    <sheet name="Sheet3" sheetId="3" r:id="rId3"/>
  </sheets>
  <calcPr calcId="145621"/>
</workbook>
</file>

<file path=xl/calcChain.xml><?xml version="1.0" encoding="utf-8"?>
<calcChain xmlns="http://schemas.openxmlformats.org/spreadsheetml/2006/main">
  <c r="H9" i="2" l="1"/>
  <c r="F9" i="2"/>
  <c r="C11" i="2" l="1"/>
  <c r="J9" i="2" l="1"/>
  <c r="J8" i="2"/>
  <c r="L9" i="2" l="1"/>
  <c r="N9" i="2" s="1"/>
  <c r="K9" i="2"/>
  <c r="E8" i="2"/>
  <c r="F8" i="2" s="1"/>
  <c r="D8" i="2"/>
  <c r="H8" i="2" s="1"/>
  <c r="P9" i="2" l="1"/>
  <c r="L8" i="2"/>
  <c r="N8" i="2" s="1"/>
  <c r="K8" i="2"/>
  <c r="P8" i="2" l="1"/>
  <c r="B8" i="2" l="1"/>
  <c r="B9" i="2"/>
  <c r="B7" i="2"/>
  <c r="C7" i="2" s="1"/>
  <c r="F7" i="2" s="1"/>
  <c r="N7" i="1" l="1"/>
  <c r="P7" i="1" s="1"/>
  <c r="L7" i="1"/>
  <c r="K7" i="1"/>
  <c r="J7" i="1"/>
  <c r="I7" i="1"/>
  <c r="G7" i="1"/>
  <c r="D7" i="1"/>
  <c r="B7" i="1"/>
  <c r="G5" i="1"/>
</calcChain>
</file>

<file path=xl/sharedStrings.xml><?xml version="1.0" encoding="utf-8"?>
<sst xmlns="http://schemas.openxmlformats.org/spreadsheetml/2006/main" count="64" uniqueCount="29">
  <si>
    <t>Opening</t>
  </si>
  <si>
    <t>Ratio</t>
  </si>
  <si>
    <t>Height</t>
  </si>
  <si>
    <t>Width</t>
  </si>
  <si>
    <t>Gregg's</t>
  </si>
  <si>
    <t>ID mm</t>
  </si>
  <si>
    <t>Inch</t>
  </si>
  <si>
    <t>ARCH</t>
  </si>
  <si>
    <t># of bricks</t>
  </si>
  <si>
    <t>t joint</t>
  </si>
  <si>
    <t>Brick W1</t>
  </si>
  <si>
    <t>Brick W2</t>
  </si>
  <si>
    <t>Input</t>
  </si>
  <si>
    <t>Result</t>
  </si>
  <si>
    <t>R inner</t>
  </si>
  <si>
    <t>R outer</t>
  </si>
  <si>
    <t>C inner</t>
  </si>
  <si>
    <t>C outer</t>
  </si>
  <si>
    <t xml:space="preserve">ID </t>
  </si>
  <si>
    <t>= dimension to imput</t>
  </si>
  <si>
    <t>=calculated dimension</t>
  </si>
  <si>
    <t>Inner</t>
  </si>
  <si>
    <t>Radius</t>
  </si>
  <si>
    <t>Brick</t>
  </si>
  <si>
    <t>height</t>
  </si>
  <si>
    <t>outer</t>
  </si>
  <si>
    <t>Circumference</t>
  </si>
  <si>
    <t>You then can vary the number of bricks to get the joint thickness you want (column N) and the width across the bottom of the bricks (W2)</t>
  </si>
  <si>
    <t>Input the inner radius of the arch you want to build (column H), the height of your brick (column I) and the width of your bricks (column O).  number of bricks to get the joint thickness that you would like.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</si>
</sst>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4">
    <fill>
      <patternFill patternType="none"/>
    </fill>
    <fill>
      <patternFill patternType="gray125"/>
    </fill>
    <fill>
      <patternFill patternType="solid">
        <fgColor rgb="FF00B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7">
    <xf numFmtId="0" fontId="0" fillId="0" borderId="0" xfId="0"/>
    <xf numFmtId="2" fontId="0" fillId="0" borderId="0" xfId="0" applyNumberFormat="1"/>
    <xf numFmtId="10" fontId="0" fillId="0" borderId="0" xfId="0" applyNumberFormat="1"/>
    <xf numFmtId="0" fontId="0" fillId="2" borderId="0" xfId="0" applyFill="1"/>
    <xf numFmtId="0" fontId="0" fillId="3" borderId="0" xfId="0" applyFill="1"/>
    <xf numFmtId="0" fontId="0" fillId="0" borderId="0" xfId="0" quotePrefix="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abSelected="1" workbookViewId="0"/>
  </sheetViews>
  <sheetFormatPr defaultRowHeight="14.4" x14ac:dyDescent="0.55000000000000004"/>
  <cols>
    <col min="8" max="8" width="7.1015625" customWidth="1"/>
    <col min="9" max="9" width="6.47265625" customWidth="1"/>
    <col min="10" max="10" width="6.3671875" customWidth="1"/>
    <col min="11" max="11" width="12.20703125" bestFit="1" customWidth="1"/>
    <col min="12" max="12" width="12.83984375" customWidth="1"/>
  </cols>
  <sheetData>
    <row r="1" spans="1:16" x14ac:dyDescent="0.55000000000000004">
      <c r="A1" t="s">
        <v>28</v>
      </c>
    </row>
    <row r="2" spans="1:16" x14ac:dyDescent="0.55000000000000004">
      <c r="A2" t="s">
        <v>27</v>
      </c>
    </row>
    <row r="3" spans="1:16" x14ac:dyDescent="0.55000000000000004">
      <c r="H3" t="s">
        <v>7</v>
      </c>
    </row>
    <row r="4" spans="1:16" x14ac:dyDescent="0.55000000000000004">
      <c r="A4" s="3" t="s">
        <v>12</v>
      </c>
      <c r="B4" s="5" t="s">
        <v>19</v>
      </c>
      <c r="D4" s="4" t="s">
        <v>13</v>
      </c>
      <c r="E4" s="5" t="s">
        <v>20</v>
      </c>
      <c r="H4" s="3" t="s">
        <v>12</v>
      </c>
      <c r="I4" s="3" t="s">
        <v>12</v>
      </c>
      <c r="J4" s="4" t="s">
        <v>13</v>
      </c>
      <c r="K4" s="4" t="s">
        <v>13</v>
      </c>
      <c r="L4" s="4" t="s">
        <v>13</v>
      </c>
      <c r="M4" s="3" t="s">
        <v>12</v>
      </c>
      <c r="N4" s="4" t="s">
        <v>13</v>
      </c>
      <c r="O4" s="3" t="s">
        <v>12</v>
      </c>
      <c r="P4" s="4" t="s">
        <v>13</v>
      </c>
    </row>
    <row r="5" spans="1:16" x14ac:dyDescent="0.55000000000000004">
      <c r="D5" t="s">
        <v>0</v>
      </c>
      <c r="E5" t="s">
        <v>0</v>
      </c>
      <c r="F5" t="s">
        <v>1</v>
      </c>
      <c r="H5" t="s">
        <v>21</v>
      </c>
      <c r="I5" t="s">
        <v>23</v>
      </c>
      <c r="J5" t="s">
        <v>22</v>
      </c>
      <c r="K5" t="s">
        <v>26</v>
      </c>
      <c r="L5" t="s">
        <v>26</v>
      </c>
    </row>
    <row r="6" spans="1:16" x14ac:dyDescent="0.55000000000000004">
      <c r="A6" t="s">
        <v>6</v>
      </c>
      <c r="B6" t="s">
        <v>18</v>
      </c>
      <c r="C6" t="s">
        <v>2</v>
      </c>
      <c r="D6" t="s">
        <v>3</v>
      </c>
      <c r="E6" t="s">
        <v>2</v>
      </c>
      <c r="H6" t="s">
        <v>22</v>
      </c>
      <c r="I6" t="s">
        <v>24</v>
      </c>
      <c r="J6" t="s">
        <v>25</v>
      </c>
      <c r="K6" t="s">
        <v>21</v>
      </c>
      <c r="L6" t="s">
        <v>25</v>
      </c>
      <c r="M6" t="s">
        <v>8</v>
      </c>
      <c r="N6" t="s">
        <v>9</v>
      </c>
      <c r="O6" t="s">
        <v>10</v>
      </c>
      <c r="P6" t="s">
        <v>11</v>
      </c>
    </row>
    <row r="7" spans="1:16" x14ac:dyDescent="0.55000000000000004">
      <c r="A7">
        <v>36</v>
      </c>
      <c r="B7">
        <f>A7</f>
        <v>36</v>
      </c>
      <c r="C7">
        <f>B7/2</f>
        <v>18</v>
      </c>
      <c r="D7">
        <v>19</v>
      </c>
      <c r="E7">
        <v>12</v>
      </c>
      <c r="F7" s="2">
        <f>E7/C7</f>
        <v>0.66666666666666663</v>
      </c>
    </row>
    <row r="8" spans="1:16" x14ac:dyDescent="0.55000000000000004">
      <c r="A8">
        <v>39</v>
      </c>
      <c r="B8">
        <f t="shared" ref="B8:B9" si="0">A8</f>
        <v>39</v>
      </c>
      <c r="C8">
        <v>19.5</v>
      </c>
      <c r="D8">
        <f>(D7+D9)/2</f>
        <v>19.5</v>
      </c>
      <c r="E8">
        <f>(E7+E9)/2</f>
        <v>12.25</v>
      </c>
      <c r="F8" s="2">
        <f t="shared" ref="F8:F9" si="1">E8/C8</f>
        <v>0.62820512820512819</v>
      </c>
      <c r="H8">
        <f>D8/2</f>
        <v>9.75</v>
      </c>
      <c r="I8">
        <v>4.5</v>
      </c>
      <c r="J8">
        <f>H8+I8</f>
        <v>14.25</v>
      </c>
      <c r="K8" s="1">
        <f>PI()*H8</f>
        <v>30.630528372500482</v>
      </c>
      <c r="L8" s="1">
        <f t="shared" ref="L8:L9" si="2">PI()*J8</f>
        <v>44.767695313654549</v>
      </c>
      <c r="M8" s="6">
        <v>15</v>
      </c>
      <c r="N8" s="1">
        <f>(L8-(O8*M8))/(M8+1)</f>
        <v>0.45423095710340933</v>
      </c>
      <c r="O8" s="1">
        <v>2.5</v>
      </c>
      <c r="P8" s="1">
        <f>(K8-N8*(M8+1))/M8</f>
        <v>1.5575222039230623</v>
      </c>
    </row>
    <row r="9" spans="1:16" x14ac:dyDescent="0.55000000000000004">
      <c r="A9">
        <v>42</v>
      </c>
      <c r="B9">
        <f t="shared" si="0"/>
        <v>42</v>
      </c>
      <c r="C9">
        <v>21</v>
      </c>
      <c r="D9">
        <v>20</v>
      </c>
      <c r="E9">
        <v>12.5</v>
      </c>
      <c r="F9" s="2">
        <f t="shared" si="1"/>
        <v>0.59523809523809523</v>
      </c>
      <c r="H9">
        <f>D9/2</f>
        <v>10</v>
      </c>
      <c r="I9">
        <v>4.5</v>
      </c>
      <c r="J9">
        <f t="shared" ref="J9" si="3">H9+I9</f>
        <v>14.5</v>
      </c>
      <c r="K9" s="1">
        <f>PI()*H9</f>
        <v>31.415926535897931</v>
      </c>
      <c r="L9" s="1">
        <f t="shared" si="2"/>
        <v>45.553093477052002</v>
      </c>
      <c r="M9" s="6">
        <v>17</v>
      </c>
      <c r="N9" s="1">
        <f>(L9-(O9*M9))/(M9+1)</f>
        <v>0.16961630428066676</v>
      </c>
      <c r="O9" s="1">
        <v>2.5</v>
      </c>
      <c r="P9" s="1">
        <f>(K9-N9*(M9+1))/M9</f>
        <v>1.6684019446379958</v>
      </c>
    </row>
    <row r="11" spans="1:16" x14ac:dyDescent="0.55000000000000004">
      <c r="C11">
        <f>C8/25.4</f>
        <v>0.76771653543307095</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P8"/>
  <sheetViews>
    <sheetView workbookViewId="0">
      <selection activeCell="I7" sqref="I7:P7"/>
    </sheetView>
  </sheetViews>
  <sheetFormatPr defaultRowHeight="14.4" x14ac:dyDescent="0.55000000000000004"/>
  <sheetData>
    <row r="3" spans="1:16" x14ac:dyDescent="0.55000000000000004">
      <c r="E3" t="s">
        <v>0</v>
      </c>
      <c r="F3" t="s">
        <v>0</v>
      </c>
      <c r="G3" t="s">
        <v>1</v>
      </c>
      <c r="I3" t="s">
        <v>7</v>
      </c>
    </row>
    <row r="4" spans="1:16" x14ac:dyDescent="0.55000000000000004">
      <c r="B4" t="s">
        <v>6</v>
      </c>
      <c r="C4" t="s">
        <v>5</v>
      </c>
      <c r="D4" t="s">
        <v>2</v>
      </c>
      <c r="E4" t="s">
        <v>3</v>
      </c>
      <c r="F4" t="s">
        <v>2</v>
      </c>
      <c r="I4" t="s">
        <v>12</v>
      </c>
      <c r="J4" t="s">
        <v>12</v>
      </c>
      <c r="K4" t="s">
        <v>13</v>
      </c>
      <c r="L4" t="s">
        <v>13</v>
      </c>
      <c r="M4" t="s">
        <v>12</v>
      </c>
      <c r="N4" t="s">
        <v>13</v>
      </c>
      <c r="O4" t="s">
        <v>12</v>
      </c>
      <c r="P4" t="s">
        <v>13</v>
      </c>
    </row>
    <row r="5" spans="1:16" x14ac:dyDescent="0.55000000000000004">
      <c r="B5">
        <v>36</v>
      </c>
      <c r="C5">
        <v>914.4</v>
      </c>
      <c r="D5">
        <v>457.2</v>
      </c>
      <c r="E5">
        <v>482.59999999999997</v>
      </c>
      <c r="F5">
        <v>304.79999999999995</v>
      </c>
      <c r="G5" s="2">
        <f>F5/D5</f>
        <v>0.66666666666666663</v>
      </c>
      <c r="I5" t="s">
        <v>14</v>
      </c>
      <c r="J5" t="s">
        <v>15</v>
      </c>
      <c r="K5" t="s">
        <v>16</v>
      </c>
      <c r="L5" t="s">
        <v>17</v>
      </c>
      <c r="M5" t="s">
        <v>8</v>
      </c>
      <c r="N5" t="s">
        <v>9</v>
      </c>
      <c r="O5" t="s">
        <v>10</v>
      </c>
      <c r="P5" t="s">
        <v>11</v>
      </c>
    </row>
    <row r="6" spans="1:16" x14ac:dyDescent="0.55000000000000004">
      <c r="B6">
        <v>39</v>
      </c>
      <c r="C6">
        <v>990.59999999999991</v>
      </c>
      <c r="D6">
        <v>495.29999999999995</v>
      </c>
      <c r="E6">
        <v>495.29999999999995</v>
      </c>
      <c r="F6">
        <v>311.14999999999998</v>
      </c>
      <c r="G6" s="2">
        <v>0.62820512820512819</v>
      </c>
    </row>
    <row r="7" spans="1:16" x14ac:dyDescent="0.55000000000000004">
      <c r="A7" t="s">
        <v>4</v>
      </c>
      <c r="B7" s="1">
        <f>C7/25.4</f>
        <v>43.30708661417323</v>
      </c>
      <c r="C7">
        <v>1100</v>
      </c>
      <c r="D7">
        <f>C7/2</f>
        <v>550</v>
      </c>
      <c r="E7">
        <v>500</v>
      </c>
      <c r="F7">
        <v>345</v>
      </c>
      <c r="G7" s="2">
        <f>F7/D7</f>
        <v>0.62727272727272732</v>
      </c>
      <c r="I7">
        <f>E7/2</f>
        <v>250</v>
      </c>
      <c r="J7">
        <f>I7+115</f>
        <v>365</v>
      </c>
      <c r="K7">
        <f>PI()*I7</f>
        <v>785.39816339744823</v>
      </c>
      <c r="L7">
        <f>PI()*J7</f>
        <v>1146.6813185602746</v>
      </c>
      <c r="M7">
        <v>13</v>
      </c>
      <c r="N7">
        <f>(L7-(O7*M7))/(M7+1)</f>
        <v>12.262951325733898</v>
      </c>
      <c r="O7">
        <v>75</v>
      </c>
      <c r="P7">
        <f>(K7-N7*(M7+1))/M7</f>
        <v>47.208988064397971</v>
      </c>
    </row>
    <row r="8" spans="1:16" x14ac:dyDescent="0.55000000000000004">
      <c r="B8">
        <v>42</v>
      </c>
      <c r="C8">
        <v>1066.8</v>
      </c>
      <c r="D8">
        <v>533.4</v>
      </c>
      <c r="E8">
        <v>508</v>
      </c>
      <c r="F8">
        <v>317.5</v>
      </c>
      <c r="G8" s="2">
        <v>0.59523809523809523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5500000000000000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Inch</vt:lpstr>
      <vt:lpstr>Metric</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John</cp:lastModifiedBy>
  <dcterms:created xsi:type="dcterms:W3CDTF">2016-09-02T18:52:14Z</dcterms:created>
  <dcterms:modified xsi:type="dcterms:W3CDTF">2020-06-01T16:30:12Z</dcterms:modified>
</cp:coreProperties>
</file>